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5.16\"/>
    </mc:Choice>
  </mc:AlternateContent>
  <xr:revisionPtr revIDLastSave="0" documentId="13_ncr:1_{0205E68A-C937-4559-99A6-DA21853421A1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<sst xmlns="http://schemas.openxmlformats.org/spreadsheetml/2006/main" count="88" uniqueCount="86">
  <si>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</si>
  <si>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</si>
  <si>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</si>
  <si>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</si>
  <si>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</si>
  <si>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</si>
  <si>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</si>
  <si>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</si>
  <si>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</si>
  <si>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</si>
  <si>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</si>
  <si>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</si>
  <si>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</si>
  <si>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</si>
  <si>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</si>
  <si>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</si>
  <si>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</si>
  <si>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</si>
  <si>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</si>
  <si>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</si>
  <si>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</si>
  <si>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</si>
  <si>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</si>
  <si>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</si>
  <si>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</si>
  <si>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</si>
  <si>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</si>
  <si>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</si>
  <si>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</si>
  <si>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</si>
  <si>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</si>
  <si>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</si>
  <si>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</si>
  <si>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</si>
  <si>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</si>
  <si>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</si>
  <si>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</si>
  <si>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</si>
  <si>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</si>
  <si>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</si>
  <si>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</si>
  <si>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</si>
  <si>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</si>
  <si>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</si>
  <si>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</si>
  <si>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</si>
  <si>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</si>
  <si>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</si>
  <si>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</si>
  <si>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</si>
  <si>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</si>
  <si>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</si>
  <si>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</si>
  <si>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</si>
  <si>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</si>
  <si>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</si>
  <si>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</si>
  <si>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</si>
  <si>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</si>
  <si>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</si>
  <si>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</si>
  <si>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</si>
  <si>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</si>
  <si>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</si>
  <si>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</si>
  <si>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</si>
  <si>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</si>
  <si>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</si>
  <si>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</si>
  <si>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</si>
  <si>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</si>
  <si>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</si>
  <si>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</si>
  <si>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</si>
  <si>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</si>
  <si>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</si>
  <si>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</si>
  <si>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</si>
  <si>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</si>
  <si>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</si>
  <si>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</si>
  <si>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</si>
  <si>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</si>
  <si>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(งวดสอง)</t>
  </si>
  <si>
    <t>คงเหลือ
(งวดสอง)</t>
  </si>
  <si>
    <t>(ตั้งแต่วันที่ 1 ตุลาคม 2565 - 16 พฤษภาคม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</si>
</sst>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1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6" xfId="1" applyFont="1" applyFill="1" applyBorder="1" applyAlignment="1">
      <alignment horizontal="center" vertical="center" wrapText="1"/>
    </xf>
    <xf numFmtId="43" fontId="20" fillId="0" borderId="27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A5" sqref="A5:B6"/>
    </sheetView>
  </sheetViews>
  <sheetFormatPr defaultRowHeight="21"/>
  <cols>
    <col min="1" max="1" width="5.5703125" style="4" customWidth="1"/>
    <col min="2" max="2" width="93" style="4" bestFit="1" customWidth="1"/>
    <col min="3" max="5" width="17.7109375" style="3" customWidth="1"/>
    <col min="6" max="6" width="7.85546875" style="2" bestFit="1" customWidth="1"/>
    <col min="7" max="7" width="17.7109375" style="3" customWidth="1"/>
    <col min="8" max="8" width="10.7109375" style="2" customWidth="1"/>
    <col min="9" max="9" width="17.710937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8" t="s">
        <v>79</v>
      </c>
      <c r="B1" s="58"/>
      <c r="C1" s="58"/>
      <c r="D1" s="58"/>
      <c r="E1" s="58"/>
      <c r="F1" s="58"/>
      <c r="G1" s="58"/>
      <c r="H1" s="58"/>
      <c r="I1" s="58"/>
      <c r="L1" s="1"/>
      <c r="M1" s="1"/>
      <c r="N1" s="1"/>
      <c r="O1" s="1"/>
    </row>
    <row r="2" spans="1:15" s="5" customFormat="1" ht="26.25">
      <c r="A2" s="58" t="s">
        <v>3</v>
      </c>
      <c r="B2" s="58"/>
      <c r="C2" s="58"/>
      <c r="D2" s="58"/>
      <c r="E2" s="58"/>
      <c r="F2" s="58"/>
      <c r="G2" s="58"/>
      <c r="H2" s="58"/>
      <c r="I2" s="58"/>
      <c r="L2" s="1"/>
      <c r="M2" s="1"/>
      <c r="N2" s="1"/>
      <c r="O2" s="1"/>
    </row>
    <row r="3" spans="1:15" s="5" customFormat="1" ht="26.25">
      <c r="A3" s="58" t="s">
        <v>85</v>
      </c>
      <c r="B3" s="58"/>
      <c r="C3" s="58"/>
      <c r="D3" s="58"/>
      <c r="E3" s="58"/>
      <c r="F3" s="58"/>
      <c r="G3" s="58"/>
      <c r="H3" s="58"/>
      <c r="I3" s="58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9" t="s">
        <v>81</v>
      </c>
      <c r="B5" s="60"/>
      <c r="C5" s="54" t="s">
        <v>83</v>
      </c>
      <c r="D5" s="54" t="s">
        <v>5</v>
      </c>
      <c r="E5" s="57" t="s">
        <v>6</v>
      </c>
      <c r="F5" s="57"/>
      <c r="G5" s="55" t="s">
        <v>80</v>
      </c>
      <c r="H5" s="56"/>
      <c r="I5" s="54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59"/>
      <c r="B6" s="60"/>
      <c r="C6" s="57"/>
      <c r="D6" s="54"/>
      <c r="E6" s="28" t="s">
        <v>7</v>
      </c>
      <c r="F6" s="51" t="s">
        <v>8</v>
      </c>
      <c r="G6" s="28" t="s">
        <v>7</v>
      </c>
      <c r="H6" s="45" t="s">
        <v>8</v>
      </c>
      <c r="I6" s="57"/>
      <c r="J6" s="8"/>
      <c r="K6" s="7"/>
      <c r="L6" s="2"/>
      <c r="M6" s="2"/>
      <c r="N6" s="2"/>
      <c r="O6" s="2"/>
    </row>
    <row r="7" spans="1:15" ht="21.75" thickBot="1">
      <c r="A7" s="52" t="s">
        <v>4</v>
      </c>
      <c r="B7" s="53"/>
      <c r="C7" s="29">
        <f>+C8+C10+C12+C33+C35+C37+C40+C45+C47</f>
        <v>976767135.27999997</v>
      </c>
      <c r="D7" s="29">
        <f>+D8+D10+D12+D33+D35+D37+D40+D45+D47</f>
        <v>59771550.140000001</v>
      </c>
      <c r="E7" s="29">
        <f>+E8+E10+E12+E33+E35+E37+E40+E45+E47</f>
        <v>557994349.06000006</v>
      </c>
      <c r="F7" s="29">
        <f t="shared" ref="F7:F23" si="0">E7*100/C7</f>
        <v>57.126650652516631</v>
      </c>
      <c r="G7" s="29">
        <f t="shared" ref="G7:G23" si="1">+D7+E7</f>
        <v>617765899.20000005</v>
      </c>
      <c r="H7" s="29">
        <f t="shared" ref="H7:H23" si="2">G7*100/C7</f>
        <v>63.245975103668016</v>
      </c>
      <c r="I7" s="30">
        <f t="shared" ref="I7:I23" si="3">+C7-D7-E7</f>
        <v>359001236.07999992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9168110</v>
      </c>
      <c r="D8" s="19">
        <f t="shared" ref="D8:E8" si="4">+D9</f>
        <v>29590</v>
      </c>
      <c r="E8" s="19">
        <f t="shared" si="4"/>
        <v>6849122</v>
      </c>
      <c r="F8" s="32">
        <f t="shared" si="0"/>
        <v>74.705931756927001</v>
      </c>
      <c r="G8" s="32">
        <f t="shared" si="1"/>
        <v>6878712</v>
      </c>
      <c r="H8" s="32">
        <f t="shared" si="2"/>
        <v>75.028680938601298</v>
      </c>
      <c r="I8" s="33">
        <f t="shared" si="3"/>
        <v>2289398</v>
      </c>
      <c r="K8" s="21"/>
      <c r="L8" s="22"/>
      <c r="M8" s="22"/>
      <c r="N8" s="22"/>
      <c r="O8" s="22"/>
    </row>
    <row r="9" spans="1:15">
      <c r="A9" s="15"/>
      <c r="B9" s="4" t="s">
        <v>11</v>
      </c>
      <c r="C9" s="13">
        <v>9168110</v>
      </c>
      <c r="D9" s="13">
        <v>29590</v>
      </c>
      <c r="E9" s="13">
        <v>6849122</v>
      </c>
      <c r="F9" s="46">
        <f t="shared" si="0"/>
        <v>74.705931756927001</v>
      </c>
      <c r="G9" s="13">
        <f t="shared" si="1"/>
        <v>6878712</v>
      </c>
      <c r="H9" s="46">
        <f t="shared" si="2"/>
        <v>75.028680938601298</v>
      </c>
      <c r="I9" s="13">
        <f t="shared" si="3"/>
        <v>2289398</v>
      </c>
      <c r="K9" s="10" t="s">
        <v>10</v>
      </c>
    </row>
    <row r="10" spans="1:15" s="20" customFormat="1">
      <c r="A10" s="23" t="s">
        <v>2</v>
      </c>
      <c r="B10" s="24"/>
      <c r="C10" s="25">
        <f>+C11</f>
        <v>60156240.649999999</v>
      </c>
      <c r="D10" s="25">
        <f t="shared" ref="D10:E10" si="5">+D11</f>
        <v>0</v>
      </c>
      <c r="E10" s="25">
        <f t="shared" si="5"/>
        <v>32735385.73</v>
      </c>
      <c r="F10" s="51">
        <f t="shared" si="0"/>
        <v>54.417273048128884</v>
      </c>
      <c r="G10" s="28">
        <f t="shared" si="1"/>
        <v>32735385.73</v>
      </c>
      <c r="H10" s="45">
        <f t="shared" si="2"/>
        <v>54.417273048128884</v>
      </c>
      <c r="I10" s="34">
        <f t="shared" si="3"/>
        <v>27420854.919999998</v>
      </c>
      <c r="K10" s="7"/>
      <c r="L10" s="22"/>
      <c r="M10" s="22"/>
      <c r="N10" s="22"/>
      <c r="O10" s="22"/>
    </row>
    <row r="11" spans="1:15">
      <c r="A11" s="15"/>
      <c r="B11" s="4" t="s">
        <v>77</v>
      </c>
      <c r="C11" s="13">
        <v>60156240.649999999</v>
      </c>
      <c r="D11" s="13">
        <v>0</v>
      </c>
      <c r="E11" s="13">
        <v>32735385.73</v>
      </c>
      <c r="F11" s="46">
        <f t="shared" si="0"/>
        <v>54.417273048128884</v>
      </c>
      <c r="G11" s="13">
        <f t="shared" si="1"/>
        <v>32735385.73</v>
      </c>
      <c r="H11" s="46">
        <f t="shared" si="2"/>
        <v>54.417273048128884</v>
      </c>
      <c r="I11" s="13">
        <f t="shared" si="3"/>
        <v>27420854.919999998</v>
      </c>
      <c r="K11" s="9" t="s">
        <v>82</v>
      </c>
    </row>
    <row r="12" spans="1:15" s="20" customFormat="1">
      <c r="A12" s="23" t="s">
        <v>12</v>
      </c>
      <c r="B12" s="24"/>
      <c r="C12" s="25">
        <f>+C13+C14+C15+C16+C17+C18+C19+C20+C21+C22+C23+C24+C25+C26+C27+C28+C29+C30+C31+C32</f>
        <v>469531431.09000003</v>
      </c>
      <c r="D12" s="25">
        <f t="shared" ref="D12:E12" si="6">+D13+D14+D15+D16+D17+D18+D19+D20+D21+D22+D23+D24+D25+D26+D27+D28+D29+D30+D31+D32</f>
        <v>28736151.329999998</v>
      </c>
      <c r="E12" s="25">
        <f t="shared" si="6"/>
        <v>236543535.47999999</v>
      </c>
      <c r="F12" s="51">
        <f t="shared" si="0"/>
        <v>50.378637044781613</v>
      </c>
      <c r="G12" s="28">
        <f t="shared" si="1"/>
        <v>265279686.81</v>
      </c>
      <c r="H12" s="45">
        <f t="shared" si="2"/>
        <v>56.498813336982131</v>
      </c>
      <c r="I12" s="34">
        <f t="shared" si="3"/>
        <v>204251744.28000006</v>
      </c>
      <c r="K12" s="7"/>
      <c r="L12" s="22"/>
      <c r="M12" s="22"/>
      <c r="N12" s="22"/>
      <c r="O12" s="22"/>
    </row>
    <row r="13" spans="1:15">
      <c r="A13" s="37"/>
      <c r="B13" s="38" t="s">
        <v>13</v>
      </c>
      <c r="C13" s="39">
        <v>12028900</v>
      </c>
      <c r="D13" s="39">
        <v>2547520</v>
      </c>
      <c r="E13" s="39">
        <v>5946163.75</v>
      </c>
      <c r="F13" s="48">
        <f t="shared" si="0"/>
        <v>49.432315091155466</v>
      </c>
      <c r="G13" s="39">
        <f t="shared" si="1"/>
        <v>8493683.75</v>
      </c>
      <c r="H13" s="48">
        <f t="shared" si="2"/>
        <v>70.610643949155786</v>
      </c>
      <c r="I13" s="39">
        <f t="shared" si="3"/>
        <v>3535216.25</v>
      </c>
      <c r="K13" s="11" t="s">
        <v>33</v>
      </c>
    </row>
    <row r="14" spans="1:15">
      <c r="A14" s="15"/>
      <c r="B14" s="12" t="s">
        <v>14</v>
      </c>
      <c r="C14" s="13">
        <v>42083280</v>
      </c>
      <c r="D14" s="13">
        <v>752300</v>
      </c>
      <c r="E14" s="13">
        <v>27753148.760000002</v>
      </c>
      <c r="F14" s="46">
        <f t="shared" si="0"/>
        <v>65.948159839252071</v>
      </c>
      <c r="G14" s="13">
        <f t="shared" si="1"/>
        <v>28505448.760000002</v>
      </c>
      <c r="H14" s="46">
        <f t="shared" si="2"/>
        <v>67.735805669139864</v>
      </c>
      <c r="I14" s="13">
        <f t="shared" si="3"/>
        <v>13577831.239999998</v>
      </c>
      <c r="K14" s="11" t="s">
        <v>34</v>
      </c>
    </row>
    <row r="15" spans="1:15">
      <c r="A15" s="15"/>
      <c r="B15" s="12" t="s">
        <v>15</v>
      </c>
      <c r="C15" s="13">
        <v>4990610</v>
      </c>
      <c r="D15" s="13">
        <v>56000</v>
      </c>
      <c r="E15" s="13">
        <v>3826046.59</v>
      </c>
      <c r="F15" s="46">
        <f t="shared" si="0"/>
        <v>76.664908498159548</v>
      </c>
      <c r="G15" s="13">
        <f t="shared" si="1"/>
        <v>3882046.59</v>
      </c>
      <c r="H15" s="46">
        <f t="shared" si="2"/>
        <v>77.787015815701892</v>
      </c>
      <c r="I15" s="13">
        <f t="shared" si="3"/>
        <v>1108563.4100000001</v>
      </c>
      <c r="K15" s="11" t="s">
        <v>35</v>
      </c>
    </row>
    <row r="16" spans="1:15">
      <c r="A16" s="15"/>
      <c r="B16" s="12" t="s">
        <v>16</v>
      </c>
      <c r="C16" s="13">
        <v>35736431.090000004</v>
      </c>
      <c r="D16" s="13">
        <v>4103568.15</v>
      </c>
      <c r="E16" s="13">
        <v>18679497.350000001</v>
      </c>
      <c r="F16" s="46">
        <f t="shared" si="0"/>
        <v>52.270181381450314</v>
      </c>
      <c r="G16" s="13">
        <f t="shared" si="1"/>
        <v>22783065.5</v>
      </c>
      <c r="H16" s="46">
        <f t="shared" si="2"/>
        <v>63.753052011887398</v>
      </c>
      <c r="I16" s="13">
        <f t="shared" si="3"/>
        <v>12953365.590000004</v>
      </c>
      <c r="K16" s="11" t="s">
        <v>36</v>
      </c>
    </row>
    <row r="17" spans="1:11">
      <c r="A17" s="15"/>
      <c r="B17" s="12" t="s">
        <v>17</v>
      </c>
      <c r="C17" s="13">
        <v>189568183</v>
      </c>
      <c r="D17" s="13">
        <v>13317284.68</v>
      </c>
      <c r="E17" s="13">
        <v>70862915.269999996</v>
      </c>
      <c r="F17" s="46">
        <f t="shared" si="0"/>
        <v>37.381228299265814</v>
      </c>
      <c r="G17" s="13">
        <f t="shared" si="1"/>
        <v>84180199.949999988</v>
      </c>
      <c r="H17" s="46">
        <f t="shared" si="2"/>
        <v>44.406291508317082</v>
      </c>
      <c r="I17" s="13">
        <f t="shared" si="3"/>
        <v>105387983.05</v>
      </c>
      <c r="K17" s="11" t="s">
        <v>37</v>
      </c>
    </row>
    <row r="18" spans="1:11">
      <c r="A18" s="15"/>
      <c r="B18" s="12" t="s">
        <v>18</v>
      </c>
      <c r="C18" s="13">
        <v>6574500</v>
      </c>
      <c r="D18" s="13">
        <v>43400</v>
      </c>
      <c r="E18" s="13">
        <v>3697823</v>
      </c>
      <c r="F18" s="46">
        <f t="shared" si="0"/>
        <v>56.244931173473269</v>
      </c>
      <c r="G18" s="13">
        <f t="shared" si="1"/>
        <v>3741223</v>
      </c>
      <c r="H18" s="46">
        <f t="shared" si="2"/>
        <v>56.905057418815119</v>
      </c>
      <c r="I18" s="13">
        <f t="shared" si="3"/>
        <v>2833277</v>
      </c>
      <c r="K18" s="11" t="s">
        <v>38</v>
      </c>
    </row>
    <row r="19" spans="1:11">
      <c r="A19" s="15"/>
      <c r="B19" s="12" t="s">
        <v>19</v>
      </c>
      <c r="C19" s="13">
        <v>10517933</v>
      </c>
      <c r="D19" s="13">
        <v>513095</v>
      </c>
      <c r="E19" s="13">
        <v>9171105</v>
      </c>
      <c r="F19" s="46">
        <f t="shared" si="0"/>
        <v>87.19493649560232</v>
      </c>
      <c r="G19" s="13">
        <f t="shared" si="1"/>
        <v>9684200</v>
      </c>
      <c r="H19" s="46">
        <f t="shared" si="2"/>
        <v>92.073223892945506</v>
      </c>
      <c r="I19" s="13">
        <f t="shared" si="3"/>
        <v>833733</v>
      </c>
      <c r="K19" s="11" t="s">
        <v>39</v>
      </c>
    </row>
    <row r="20" spans="1:11">
      <c r="A20" s="15"/>
      <c r="B20" s="12" t="s">
        <v>20</v>
      </c>
      <c r="C20" s="13">
        <v>3660478</v>
      </c>
      <c r="D20" s="13">
        <v>55300</v>
      </c>
      <c r="E20" s="13">
        <v>2086669.98</v>
      </c>
      <c r="F20" s="46">
        <f t="shared" si="0"/>
        <v>57.005396016585813</v>
      </c>
      <c r="G20" s="13">
        <f t="shared" si="1"/>
        <v>2141969.98</v>
      </c>
      <c r="H20" s="46">
        <f t="shared" si="2"/>
        <v>58.516127675128764</v>
      </c>
      <c r="I20" s="13">
        <f t="shared" si="3"/>
        <v>1518508.02</v>
      </c>
      <c r="K20" s="11" t="s">
        <v>40</v>
      </c>
    </row>
    <row r="21" spans="1:11">
      <c r="A21" s="15"/>
      <c r="B21" s="40" t="s">
        <v>21</v>
      </c>
      <c r="C21" s="13">
        <v>30985686</v>
      </c>
      <c r="D21" s="13">
        <v>3485171</v>
      </c>
      <c r="E21" s="13">
        <v>17929235.449999999</v>
      </c>
      <c r="F21" s="46">
        <f t="shared" si="0"/>
        <v>57.862961142767666</v>
      </c>
      <c r="G21" s="13">
        <f t="shared" si="1"/>
        <v>21414406.449999999</v>
      </c>
      <c r="H21" s="46">
        <f t="shared" si="2"/>
        <v>69.110641765362232</v>
      </c>
      <c r="I21" s="13">
        <f t="shared" si="3"/>
        <v>9571279.5500000007</v>
      </c>
      <c r="K21" s="41" t="s">
        <v>41</v>
      </c>
    </row>
    <row r="22" spans="1:11">
      <c r="A22" s="15"/>
      <c r="B22" s="40" t="s">
        <v>22</v>
      </c>
      <c r="C22" s="13">
        <v>4556489</v>
      </c>
      <c r="D22" s="13">
        <v>121941.9</v>
      </c>
      <c r="E22" s="13">
        <v>2997969.23</v>
      </c>
      <c r="F22" s="46">
        <f t="shared" si="0"/>
        <v>65.795598979828554</v>
      </c>
      <c r="G22" s="13">
        <f t="shared" si="1"/>
        <v>3119911.13</v>
      </c>
      <c r="H22" s="46">
        <f t="shared" si="2"/>
        <v>68.471824029422649</v>
      </c>
      <c r="I22" s="13">
        <f t="shared" si="3"/>
        <v>1436577.8699999996</v>
      </c>
      <c r="K22" s="41" t="s">
        <v>42</v>
      </c>
    </row>
    <row r="23" spans="1:11">
      <c r="A23" s="15"/>
      <c r="B23" s="12" t="s">
        <v>23</v>
      </c>
      <c r="C23" s="13">
        <v>3799700</v>
      </c>
      <c r="D23" s="13">
        <v>160335</v>
      </c>
      <c r="E23" s="13">
        <v>2571903.4900000002</v>
      </c>
      <c r="F23" s="46">
        <f t="shared" si="0"/>
        <v>67.68701450114483</v>
      </c>
      <c r="G23" s="13">
        <f t="shared" si="1"/>
        <v>2732238.49</v>
      </c>
      <c r="H23" s="46">
        <f t="shared" si="2"/>
        <v>71.906689738663573</v>
      </c>
      <c r="I23" s="13">
        <f t="shared" si="3"/>
        <v>1067461.5099999998</v>
      </c>
      <c r="K23" s="11" t="s">
        <v>43</v>
      </c>
    </row>
    <row r="24" spans="1:11">
      <c r="A24" s="15"/>
      <c r="B24" s="12" t="s">
        <v>24</v>
      </c>
      <c r="C24" s="13">
        <v>5687200</v>
      </c>
      <c r="D24" s="13">
        <v>120800</v>
      </c>
      <c r="E24" s="13">
        <v>3761542.82</v>
      </c>
      <c r="F24" s="46">
        <f t="shared" ref="F24:F38" si="7">E24*100/C24</f>
        <v>66.140505345336891</v>
      </c>
      <c r="G24" s="13">
        <f t="shared" ref="G24:G38" si="8">+D24+E24</f>
        <v>3882342.82</v>
      </c>
      <c r="H24" s="46">
        <f t="shared" ref="H24:H38" si="9">G24*100/C24</f>
        <v>68.264573428048948</v>
      </c>
      <c r="I24" s="13">
        <f t="shared" ref="I24:I38" si="10">+C24-D24-E24</f>
        <v>1804857.1800000002</v>
      </c>
      <c r="K24" s="11" t="s">
        <v>44</v>
      </c>
    </row>
    <row r="25" spans="1:11">
      <c r="A25" s="15"/>
      <c r="B25" s="12" t="s">
        <v>25</v>
      </c>
      <c r="C25" s="13">
        <v>27075670</v>
      </c>
      <c r="D25" s="13">
        <v>576102</v>
      </c>
      <c r="E25" s="13">
        <v>15921010.24</v>
      </c>
      <c r="F25" s="46">
        <f t="shared" si="7"/>
        <v>58.801906804152956</v>
      </c>
      <c r="G25" s="13">
        <f t="shared" si="8"/>
        <v>16497112.24</v>
      </c>
      <c r="H25" s="46">
        <f t="shared" si="9"/>
        <v>60.929654704758924</v>
      </c>
      <c r="I25" s="13">
        <f t="shared" si="10"/>
        <v>10578557.76</v>
      </c>
      <c r="K25" s="11" t="s">
        <v>45</v>
      </c>
    </row>
    <row r="26" spans="1:11">
      <c r="A26" s="15"/>
      <c r="B26" s="12" t="s">
        <v>26</v>
      </c>
      <c r="C26" s="13">
        <v>40036798</v>
      </c>
      <c r="D26" s="13">
        <v>1307757</v>
      </c>
      <c r="E26" s="13">
        <v>21405107.289999999</v>
      </c>
      <c r="F26" s="46">
        <f t="shared" si="7"/>
        <v>53.463584400530735</v>
      </c>
      <c r="G26" s="13">
        <f t="shared" si="8"/>
        <v>22712864.289999999</v>
      </c>
      <c r="H26" s="46">
        <f t="shared" si="9"/>
        <v>56.729971987270311</v>
      </c>
      <c r="I26" s="13">
        <f t="shared" si="10"/>
        <v>17323933.710000001</v>
      </c>
      <c r="K26" s="11" t="s">
        <v>46</v>
      </c>
    </row>
    <row r="27" spans="1:11">
      <c r="A27" s="15"/>
      <c r="B27" s="12" t="s">
        <v>27</v>
      </c>
      <c r="C27" s="13">
        <v>7283671</v>
      </c>
      <c r="D27" s="13">
        <v>610000</v>
      </c>
      <c r="E27" s="13">
        <v>2166867.62</v>
      </c>
      <c r="F27" s="46">
        <f t="shared" si="7"/>
        <v>29.749663596831873</v>
      </c>
      <c r="G27" s="13">
        <f t="shared" si="8"/>
        <v>2776867.62</v>
      </c>
      <c r="H27" s="46">
        <f t="shared" si="9"/>
        <v>38.124561364729409</v>
      </c>
      <c r="I27" s="13">
        <f t="shared" si="10"/>
        <v>4506803.38</v>
      </c>
      <c r="K27" s="11" t="s">
        <v>47</v>
      </c>
    </row>
    <row r="28" spans="1:11">
      <c r="A28" s="15"/>
      <c r="B28" s="12" t="s">
        <v>28</v>
      </c>
      <c r="C28" s="13">
        <v>1421000</v>
      </c>
      <c r="D28" s="13">
        <v>0</v>
      </c>
      <c r="E28" s="13">
        <v>1131815</v>
      </c>
      <c r="F28" s="46">
        <f t="shared" si="7"/>
        <v>79.649190710767058</v>
      </c>
      <c r="G28" s="13">
        <f t="shared" si="8"/>
        <v>1131815</v>
      </c>
      <c r="H28" s="46">
        <f t="shared" si="9"/>
        <v>79.649190710767058</v>
      </c>
      <c r="I28" s="13">
        <f t="shared" si="10"/>
        <v>289185</v>
      </c>
      <c r="K28" s="11" t="s">
        <v>48</v>
      </c>
    </row>
    <row r="29" spans="1:11">
      <c r="A29" s="15"/>
      <c r="B29" s="12" t="s">
        <v>29</v>
      </c>
      <c r="C29" s="13">
        <v>23661600</v>
      </c>
      <c r="D29" s="13">
        <v>607867</v>
      </c>
      <c r="E29" s="13">
        <v>14661890.550000001</v>
      </c>
      <c r="F29" s="46">
        <f t="shared" si="7"/>
        <v>61.964915939750483</v>
      </c>
      <c r="G29" s="13">
        <f t="shared" si="8"/>
        <v>15269757.550000001</v>
      </c>
      <c r="H29" s="46">
        <f t="shared" si="9"/>
        <v>64.533918035973898</v>
      </c>
      <c r="I29" s="13">
        <f t="shared" si="10"/>
        <v>8391842.4499999993</v>
      </c>
      <c r="K29" s="11" t="s">
        <v>49</v>
      </c>
    </row>
    <row r="30" spans="1:11">
      <c r="A30" s="15"/>
      <c r="B30" s="12" t="s">
        <v>30</v>
      </c>
      <c r="C30" s="13">
        <v>4585700</v>
      </c>
      <c r="D30" s="13">
        <v>900</v>
      </c>
      <c r="E30" s="13">
        <v>2934971.71</v>
      </c>
      <c r="F30" s="46">
        <f t="shared" ref="F30" si="11">E30*100/C30</f>
        <v>64.002697734260849</v>
      </c>
      <c r="G30" s="13">
        <f t="shared" ref="G30" si="12">+D30+E30</f>
        <v>2935871.71</v>
      </c>
      <c r="H30" s="46">
        <f t="shared" ref="H30" si="13">G30*100/C30</f>
        <v>64.02232396362605</v>
      </c>
      <c r="I30" s="13">
        <f t="shared" ref="I30" si="14">+C30-D30-E30</f>
        <v>1649828.29</v>
      </c>
      <c r="K30" s="11"/>
    </row>
    <row r="31" spans="1:11">
      <c r="A31" s="15"/>
      <c r="B31" s="12" t="s">
        <v>31</v>
      </c>
      <c r="C31" s="13">
        <v>8003300</v>
      </c>
      <c r="D31" s="13">
        <v>107175</v>
      </c>
      <c r="E31" s="13">
        <v>5878014.0899999999</v>
      </c>
      <c r="F31" s="46">
        <f t="shared" si="7"/>
        <v>73.444880111953822</v>
      </c>
      <c r="G31" s="13">
        <f t="shared" si="8"/>
        <v>5985189.0899999999</v>
      </c>
      <c r="H31" s="46">
        <f t="shared" si="9"/>
        <v>74.784015218722274</v>
      </c>
      <c r="I31" s="13">
        <f t="shared" si="10"/>
        <v>2018110.9100000001</v>
      </c>
      <c r="K31" s="11" t="s">
        <v>50</v>
      </c>
    </row>
    <row r="32" spans="1:11">
      <c r="A32" s="16"/>
      <c r="B32" s="31" t="s">
        <v>32</v>
      </c>
      <c r="C32" s="14">
        <v>7274302</v>
      </c>
      <c r="D32" s="14">
        <v>249634.6</v>
      </c>
      <c r="E32" s="14">
        <v>3159838.29</v>
      </c>
      <c r="F32" s="49">
        <f t="shared" si="7"/>
        <v>43.438370994220477</v>
      </c>
      <c r="G32" s="14">
        <f t="shared" si="8"/>
        <v>3409472.89</v>
      </c>
      <c r="H32" s="49">
        <f t="shared" si="9"/>
        <v>46.87010368829889</v>
      </c>
      <c r="I32" s="14">
        <f t="shared" si="10"/>
        <v>3864829.1100000003</v>
      </c>
      <c r="K32" s="11" t="s">
        <v>51</v>
      </c>
    </row>
    <row r="33" spans="1:15" s="20" customFormat="1">
      <c r="A33" s="26" t="s">
        <v>52</v>
      </c>
      <c r="B33" s="24"/>
      <c r="C33" s="25">
        <f>C34</f>
        <v>2500000</v>
      </c>
      <c r="D33" s="25">
        <f t="shared" ref="D33:E33" si="15">D34</f>
        <v>140000</v>
      </c>
      <c r="E33" s="25">
        <f t="shared" si="15"/>
        <v>1425035</v>
      </c>
      <c r="F33" s="51">
        <f t="shared" si="7"/>
        <v>57.001399999999997</v>
      </c>
      <c r="G33" s="35">
        <f t="shared" si="8"/>
        <v>1565035</v>
      </c>
      <c r="H33" s="45">
        <f t="shared" si="9"/>
        <v>62.601399999999998</v>
      </c>
      <c r="I33" s="34">
        <f t="shared" si="10"/>
        <v>934965</v>
      </c>
      <c r="K33" s="7"/>
      <c r="L33" s="22"/>
      <c r="M33" s="22"/>
      <c r="N33" s="22"/>
      <c r="O33" s="22"/>
    </row>
    <row r="34" spans="1:15">
      <c r="A34" s="16"/>
      <c r="B34" s="31" t="s">
        <v>53</v>
      </c>
      <c r="C34" s="14">
        <v>2500000</v>
      </c>
      <c r="D34" s="14">
        <v>140000</v>
      </c>
      <c r="E34" s="14">
        <v>1425035</v>
      </c>
      <c r="F34" s="49">
        <f t="shared" si="7"/>
        <v>57.001399999999997</v>
      </c>
      <c r="G34" s="14">
        <f>+D34+E34</f>
        <v>1565035</v>
      </c>
      <c r="H34" s="49">
        <f t="shared" si="9"/>
        <v>62.601399999999998</v>
      </c>
      <c r="I34" s="14">
        <f t="shared" si="10"/>
        <v>934965</v>
      </c>
      <c r="K34" s="11" t="s">
        <v>55</v>
      </c>
    </row>
    <row r="35" spans="1:15" s="20" customFormat="1">
      <c r="A35" s="26" t="s">
        <v>54</v>
      </c>
      <c r="B35" s="24"/>
      <c r="C35" s="25">
        <f>+C36</f>
        <v>223828011.12</v>
      </c>
      <c r="D35" s="25">
        <f t="shared" ref="D35:E35" si="16">+D36</f>
        <v>26720916.809999999</v>
      </c>
      <c r="E35" s="25">
        <f t="shared" si="16"/>
        <v>131925371.45</v>
      </c>
      <c r="F35" s="51">
        <f t="shared" si="7"/>
        <v>58.94051007729832</v>
      </c>
      <c r="G35" s="28">
        <f t="shared" si="8"/>
        <v>158646288.25999999</v>
      </c>
      <c r="H35" s="45">
        <f t="shared" si="9"/>
        <v>70.878656994787661</v>
      </c>
      <c r="I35" s="34">
        <f t="shared" si="10"/>
        <v>65181722.859999999</v>
      </c>
      <c r="K35" s="7"/>
      <c r="L35" s="22"/>
      <c r="M35" s="22"/>
      <c r="N35" s="22"/>
      <c r="O35" s="22"/>
    </row>
    <row r="36" spans="1:15">
      <c r="A36" s="15"/>
      <c r="B36" s="40" t="s">
        <v>56</v>
      </c>
      <c r="C36" s="13">
        <v>223828011.12</v>
      </c>
      <c r="D36" s="13">
        <v>26720916.809999999</v>
      </c>
      <c r="E36" s="13">
        <v>131925371.45</v>
      </c>
      <c r="F36" s="46">
        <f t="shared" si="7"/>
        <v>58.94051007729832</v>
      </c>
      <c r="G36" s="13">
        <f t="shared" si="8"/>
        <v>158646288.25999999</v>
      </c>
      <c r="H36" s="46">
        <f t="shared" si="9"/>
        <v>70.878656994787661</v>
      </c>
      <c r="I36" s="13">
        <f t="shared" si="10"/>
        <v>65181722.859999999</v>
      </c>
      <c r="K36" s="41" t="s">
        <v>57</v>
      </c>
    </row>
    <row r="37" spans="1:15" s="20" customFormat="1">
      <c r="A37" s="26" t="s">
        <v>58</v>
      </c>
      <c r="B37" s="24"/>
      <c r="C37" s="25">
        <f>+C38+C39</f>
        <v>48981951</v>
      </c>
      <c r="D37" s="25">
        <f>+D38+D39</f>
        <v>1382605</v>
      </c>
      <c r="E37" s="25">
        <f>+E38+E39</f>
        <v>35225748.560000002</v>
      </c>
      <c r="F37" s="51">
        <f t="shared" si="7"/>
        <v>71.915772730245067</v>
      </c>
      <c r="G37" s="28">
        <f t="shared" si="8"/>
        <v>36608353.560000002</v>
      </c>
      <c r="H37" s="45">
        <f t="shared" si="9"/>
        <v>74.738455313876742</v>
      </c>
      <c r="I37" s="34">
        <f t="shared" si="10"/>
        <v>12373597.439999998</v>
      </c>
      <c r="K37" s="7"/>
      <c r="L37" s="22"/>
      <c r="M37" s="22"/>
      <c r="N37" s="22"/>
      <c r="O37" s="22"/>
    </row>
    <row r="38" spans="1:15">
      <c r="A38" s="15"/>
      <c r="B38" s="12" t="s">
        <v>59</v>
      </c>
      <c r="C38" s="13">
        <v>2002750</v>
      </c>
      <c r="D38" s="13">
        <v>0</v>
      </c>
      <c r="E38" s="13">
        <v>1776878</v>
      </c>
      <c r="F38" s="46">
        <f t="shared" si="7"/>
        <v>88.721907377356132</v>
      </c>
      <c r="G38" s="13">
        <f t="shared" si="8"/>
        <v>1776878</v>
      </c>
      <c r="H38" s="46">
        <f t="shared" si="9"/>
        <v>88.721907377356132</v>
      </c>
      <c r="I38" s="13">
        <f t="shared" si="10"/>
        <v>225872</v>
      </c>
      <c r="K38" s="11" t="s">
        <v>60</v>
      </c>
    </row>
    <row r="39" spans="1:15">
      <c r="A39" s="15"/>
      <c r="B39" s="12" t="s">
        <v>61</v>
      </c>
      <c r="C39" s="13">
        <v>46979201</v>
      </c>
      <c r="D39" s="13">
        <v>1382605</v>
      </c>
      <c r="E39" s="13">
        <v>33448870.559999999</v>
      </c>
      <c r="F39" s="46">
        <f t="shared" ref="F39:F48" si="17">E39*100/C39</f>
        <v>71.199317672516401</v>
      </c>
      <c r="G39" s="13">
        <f t="shared" ref="G39:G48" si="18">+D39+E39</f>
        <v>34831475.560000002</v>
      </c>
      <c r="H39" s="46">
        <f t="shared" ref="H39:H48" si="19">G39*100/C39</f>
        <v>74.142332816601112</v>
      </c>
      <c r="I39" s="13">
        <f t="shared" ref="I39:I48" si="20">+C39-D39-E39</f>
        <v>12147725.440000001</v>
      </c>
      <c r="K39" s="42" t="s">
        <v>62</v>
      </c>
    </row>
    <row r="40" spans="1:15" s="20" customFormat="1">
      <c r="A40" s="26" t="s">
        <v>63</v>
      </c>
      <c r="B40" s="24"/>
      <c r="C40" s="25">
        <f>+C41+C42+C43+C44</f>
        <v>152339891.42000002</v>
      </c>
      <c r="D40" s="25">
        <f>+D41+D42+D43+D44</f>
        <v>2572947</v>
      </c>
      <c r="E40" s="25">
        <f>+E41+E42+E43+E44</f>
        <v>106219632.14</v>
      </c>
      <c r="F40" s="51">
        <f t="shared" si="17"/>
        <v>69.725421982317954</v>
      </c>
      <c r="G40" s="28">
        <f t="shared" si="18"/>
        <v>108792579.14</v>
      </c>
      <c r="H40" s="45">
        <f t="shared" si="19"/>
        <v>71.414373560277539</v>
      </c>
      <c r="I40" s="34">
        <f t="shared" si="20"/>
        <v>43547312.280000016</v>
      </c>
      <c r="K40" s="7"/>
      <c r="L40" s="22"/>
      <c r="M40" s="22"/>
      <c r="N40" s="22"/>
      <c r="O40" s="22"/>
    </row>
    <row r="41" spans="1:15">
      <c r="A41" s="15"/>
      <c r="B41" s="40" t="s">
        <v>64</v>
      </c>
      <c r="C41" s="13">
        <v>24679920.920000002</v>
      </c>
      <c r="D41" s="13">
        <v>104200</v>
      </c>
      <c r="E41" s="13">
        <v>17380457.32</v>
      </c>
      <c r="F41" s="46">
        <f t="shared" si="17"/>
        <v>70.423472491418337</v>
      </c>
      <c r="G41" s="13">
        <f t="shared" si="18"/>
        <v>17484657.32</v>
      </c>
      <c r="H41" s="46">
        <f t="shared" si="19"/>
        <v>70.845678058193712</v>
      </c>
      <c r="I41" s="13">
        <f t="shared" si="20"/>
        <v>7195263.6000000015</v>
      </c>
      <c r="K41" s="41" t="s">
        <v>68</v>
      </c>
    </row>
    <row r="42" spans="1:15">
      <c r="A42" s="15"/>
      <c r="B42" s="12" t="s">
        <v>65</v>
      </c>
      <c r="C42" s="13">
        <v>1722200</v>
      </c>
      <c r="D42" s="13">
        <v>358166</v>
      </c>
      <c r="E42" s="13">
        <v>551466.31000000006</v>
      </c>
      <c r="F42" s="46">
        <f t="shared" si="17"/>
        <v>32.021037626291957</v>
      </c>
      <c r="G42" s="13">
        <f t="shared" si="18"/>
        <v>909632.31</v>
      </c>
      <c r="H42" s="46">
        <f t="shared" si="19"/>
        <v>52.818041458599467</v>
      </c>
      <c r="I42" s="13">
        <f t="shared" si="20"/>
        <v>812567.69</v>
      </c>
      <c r="K42" s="11" t="s">
        <v>69</v>
      </c>
    </row>
    <row r="43" spans="1:15">
      <c r="A43" s="15"/>
      <c r="B43" s="12" t="s">
        <v>66</v>
      </c>
      <c r="C43" s="13">
        <v>111492645.5</v>
      </c>
      <c r="D43" s="13">
        <v>1756611</v>
      </c>
      <c r="E43" s="13">
        <v>79398327.310000002</v>
      </c>
      <c r="F43" s="46">
        <f t="shared" si="17"/>
        <v>71.21395940864997</v>
      </c>
      <c r="G43" s="13">
        <f t="shared" si="18"/>
        <v>81154938.310000002</v>
      </c>
      <c r="H43" s="46">
        <f t="shared" si="19"/>
        <v>72.789499205129189</v>
      </c>
      <c r="I43" s="13">
        <f t="shared" si="20"/>
        <v>30337707.189999998</v>
      </c>
      <c r="K43" s="11" t="s">
        <v>70</v>
      </c>
    </row>
    <row r="44" spans="1:15">
      <c r="A44" s="15"/>
      <c r="B44" s="12" t="s">
        <v>67</v>
      </c>
      <c r="C44" s="13">
        <v>14445125</v>
      </c>
      <c r="D44" s="13">
        <v>353970</v>
      </c>
      <c r="E44" s="13">
        <v>8889381.1999999993</v>
      </c>
      <c r="F44" s="46">
        <f t="shared" si="17"/>
        <v>61.538970413893949</v>
      </c>
      <c r="G44" s="13">
        <f t="shared" si="18"/>
        <v>9243351.1999999993</v>
      </c>
      <c r="H44" s="46">
        <f t="shared" si="19"/>
        <v>63.989416498645731</v>
      </c>
      <c r="I44" s="13">
        <f t="shared" si="20"/>
        <v>5201773.8000000007</v>
      </c>
      <c r="K44" s="11" t="s">
        <v>71</v>
      </c>
    </row>
    <row r="45" spans="1:15" s="20" customFormat="1">
      <c r="A45" s="26" t="s">
        <v>72</v>
      </c>
      <c r="B45" s="24"/>
      <c r="C45" s="25">
        <f>C46</f>
        <v>2971800</v>
      </c>
      <c r="D45" s="25">
        <f t="shared" ref="D45" si="21">D46</f>
        <v>164340</v>
      </c>
      <c r="E45" s="25">
        <f t="shared" ref="E45" si="22">E46</f>
        <v>1103836</v>
      </c>
      <c r="F45" s="51">
        <f t="shared" si="17"/>
        <v>37.143683962581598</v>
      </c>
      <c r="G45" s="36">
        <f t="shared" si="18"/>
        <v>1268176</v>
      </c>
      <c r="H45" s="45">
        <f t="shared" si="19"/>
        <v>42.673665791776031</v>
      </c>
      <c r="I45" s="34">
        <f t="shared" si="20"/>
        <v>1703624</v>
      </c>
      <c r="K45" s="7"/>
      <c r="L45" s="22"/>
      <c r="M45" s="22"/>
      <c r="N45" s="22"/>
      <c r="O45" s="22"/>
    </row>
    <row r="46" spans="1:15">
      <c r="A46" s="15"/>
      <c r="B46" s="12" t="s">
        <v>73</v>
      </c>
      <c r="C46" s="13">
        <v>2971800</v>
      </c>
      <c r="D46" s="13">
        <v>164340</v>
      </c>
      <c r="E46" s="13">
        <v>1103836</v>
      </c>
      <c r="F46" s="46">
        <f t="shared" si="17"/>
        <v>37.143683962581598</v>
      </c>
      <c r="G46" s="13">
        <f t="shared" si="18"/>
        <v>1268176</v>
      </c>
      <c r="H46" s="46">
        <f t="shared" si="19"/>
        <v>42.673665791776031</v>
      </c>
      <c r="I46" s="13">
        <f t="shared" si="20"/>
        <v>1703624</v>
      </c>
      <c r="K46" s="11" t="s">
        <v>74</v>
      </c>
    </row>
    <row r="47" spans="1:15" s="20" customFormat="1">
      <c r="A47" s="26" t="s">
        <v>78</v>
      </c>
      <c r="B47" s="24"/>
      <c r="C47" s="25">
        <f>C48</f>
        <v>7289700</v>
      </c>
      <c r="D47" s="25">
        <f t="shared" ref="D47:E47" si="23">D48</f>
        <v>25000</v>
      </c>
      <c r="E47" s="25">
        <f t="shared" si="23"/>
        <v>5966682.7000000002</v>
      </c>
      <c r="F47" s="51">
        <f t="shared" si="17"/>
        <v>81.850867662592421</v>
      </c>
      <c r="G47" s="36">
        <f t="shared" si="18"/>
        <v>5991682.7000000002</v>
      </c>
      <c r="H47" s="45">
        <f t="shared" si="19"/>
        <v>82.193817303867107</v>
      </c>
      <c r="I47" s="34">
        <f t="shared" si="20"/>
        <v>1298017.2999999998</v>
      </c>
      <c r="K47" s="7"/>
      <c r="L47" s="22"/>
      <c r="M47" s="22"/>
      <c r="N47" s="22"/>
      <c r="O47" s="22"/>
    </row>
    <row r="48" spans="1:15">
      <c r="A48" s="43"/>
      <c r="B48" s="44" t="s">
        <v>76</v>
      </c>
      <c r="C48" s="27">
        <v>7289700</v>
      </c>
      <c r="D48" s="27">
        <v>25000</v>
      </c>
      <c r="E48" s="27">
        <v>5966682.7000000002</v>
      </c>
      <c r="F48" s="47">
        <f t="shared" si="17"/>
        <v>81.850867662592421</v>
      </c>
      <c r="G48" s="27">
        <f t="shared" si="18"/>
        <v>5991682.7000000002</v>
      </c>
      <c r="H48" s="47">
        <f t="shared" si="19"/>
        <v>82.193817303867107</v>
      </c>
      <c r="I48" s="27">
        <f t="shared" si="20"/>
        <v>1298017.2999999998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68" header="0.31496062992125984" footer="0.42"/>
  <pageSetup paperSize="9" scale="70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2023-05-16T06:11:02Z</cp:lastPrinted>
  <dcterms:created xsi:type="dcterms:W3CDTF">2021-11-16T03:51:08Z</dcterms:created>
  <dcterms:modified xsi:type="dcterms:W3CDTF">2023-05-16T06:11:16Z</dcterms:modified>
</cp:coreProperties>
</file>